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E670488-CEEF-43A9-B756-F562276451E1}" xr6:coauthVersionLast="47" xr6:coauthVersionMax="47" xr10:uidLastSave="{00000000-0000-0000-0000-000000000000}"/>
  <bookViews>
    <workbookView xWindow="-120" yWindow="-120" windowWidth="20730" windowHeight="11040" xr2:uid="{63A98D6B-0A01-40DC-B0A0-909ECA81E118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Saver'!$C$6:$H$98</definedName>
    <definedName name="IN" localSheetId="0">#REF!</definedName>
    <definedName name="IN">#REF!</definedName>
    <definedName name="_xlnm.Print_Area" localSheetId="0">'Port_Tax Saver'!$B$2:$G$126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F127" i="1" s="1"/>
  <c r="G127" i="1" s="1"/>
  <c r="G139" i="1"/>
  <c r="F136" i="1"/>
  <c r="F135" i="1"/>
  <c r="F134" i="1"/>
  <c r="F133" i="1"/>
  <c r="F132" i="1"/>
  <c r="G132" i="1" s="1"/>
  <c r="F131" i="1"/>
  <c r="F130" i="1"/>
  <c r="G130" i="1" s="1"/>
  <c r="F129" i="1"/>
  <c r="G129" i="1" s="1"/>
  <c r="F128" i="1"/>
  <c r="F126" i="1"/>
  <c r="F125" i="1"/>
  <c r="F109" i="1"/>
  <c r="F111" i="1" s="1"/>
  <c r="F99" i="1"/>
  <c r="G99" i="1" s="1"/>
  <c r="G91" i="1" l="1"/>
  <c r="G83" i="1"/>
  <c r="G75" i="1"/>
  <c r="G67" i="1"/>
  <c r="G59" i="1"/>
  <c r="G51" i="1"/>
  <c r="G43" i="1"/>
  <c r="G35" i="1"/>
  <c r="G27" i="1"/>
  <c r="G19" i="1"/>
  <c r="G11" i="1"/>
  <c r="G82" i="1"/>
  <c r="G74" i="1"/>
  <c r="G66" i="1"/>
  <c r="G58" i="1"/>
  <c r="G50" i="1"/>
  <c r="G42" i="1"/>
  <c r="G26" i="1"/>
  <c r="G18" i="1"/>
  <c r="G10" i="1"/>
  <c r="G135" i="1"/>
  <c r="G131" i="1"/>
  <c r="G81" i="1"/>
  <c r="G73" i="1"/>
  <c r="G57" i="1"/>
  <c r="G49" i="1"/>
  <c r="G33" i="1"/>
  <c r="G17" i="1"/>
  <c r="G9" i="1"/>
  <c r="G52" i="1"/>
  <c r="G20" i="1"/>
  <c r="G90" i="1"/>
  <c r="G34" i="1"/>
  <c r="G89" i="1"/>
  <c r="G65" i="1"/>
  <c r="G41" i="1"/>
  <c r="G25" i="1"/>
  <c r="G86" i="1"/>
  <c r="G78" i="1"/>
  <c r="G70" i="1"/>
  <c r="G62" i="1"/>
  <c r="G54" i="1"/>
  <c r="G46" i="1"/>
  <c r="G38" i="1"/>
  <c r="G30" i="1"/>
  <c r="G22" i="1"/>
  <c r="G14" i="1"/>
  <c r="G45" i="1"/>
  <c r="G92" i="1"/>
  <c r="G84" i="1"/>
  <c r="G76" i="1"/>
  <c r="G68" i="1"/>
  <c r="G60" i="1"/>
  <c r="G44" i="1"/>
  <c r="G36" i="1"/>
  <c r="G28" i="1"/>
  <c r="G12" i="1"/>
  <c r="G107" i="1"/>
  <c r="G88" i="1"/>
  <c r="G80" i="1"/>
  <c r="G72" i="1"/>
  <c r="G64" i="1"/>
  <c r="G56" i="1"/>
  <c r="G48" i="1"/>
  <c r="G40" i="1"/>
  <c r="G32" i="1"/>
  <c r="G24" i="1"/>
  <c r="G16" i="1"/>
  <c r="G8" i="1"/>
  <c r="G103" i="1"/>
  <c r="G87" i="1"/>
  <c r="G79" i="1"/>
  <c r="G71" i="1"/>
  <c r="G63" i="1"/>
  <c r="G55" i="1"/>
  <c r="G47" i="1"/>
  <c r="G39" i="1"/>
  <c r="G31" i="1"/>
  <c r="G23" i="1"/>
  <c r="G15" i="1"/>
  <c r="G7" i="1"/>
  <c r="G85" i="1"/>
  <c r="G77" i="1"/>
  <c r="G69" i="1"/>
  <c r="G61" i="1"/>
  <c r="G53" i="1"/>
  <c r="G37" i="1"/>
  <c r="G29" i="1"/>
  <c r="G21" i="1"/>
  <c r="G13" i="1"/>
  <c r="G133" i="1"/>
  <c r="G125" i="1"/>
  <c r="G134" i="1"/>
  <c r="G126" i="1"/>
  <c r="G128" i="1"/>
  <c r="G136" i="1"/>
  <c r="G109" i="1"/>
</calcChain>
</file>

<file path=xl/sharedStrings.xml><?xml version="1.0" encoding="utf-8"?>
<sst xmlns="http://schemas.openxmlformats.org/spreadsheetml/2006/main" count="339" uniqueCount="284">
  <si>
    <t>NAME OF PENSION FUND</t>
  </si>
  <si>
    <t>ADITYA BIRLA SUN LIFE PENSION FUND MANAGEMENT LIMITED</t>
  </si>
  <si>
    <t>TAX SAVER2</t>
  </si>
  <si>
    <t>SCHEME NAME</t>
  </si>
  <si>
    <t>Scheme Tax Saver Tier II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</si>
  <si>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</si>
  <si>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</si>
  <si>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</si>
  <si>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</si>
  <si>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</si>
  <si>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</si>
  <si>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</si>
  <si>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</si>
  <si>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</si>
  <si>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IN000929C058</t>
  </si>
  <si>
    <t>Gsec Strip 12-09-2029</t>
  </si>
  <si>
    <t>CSG</t>
  </si>
  <si>
    <t>IN0020200401</t>
  </si>
  <si>
    <t>6.76 GS 22.02.2061</t>
  </si>
  <si>
    <t>IN0020220011</t>
  </si>
  <si>
    <t>7.10 GS 18.04.2029</t>
  </si>
  <si>
    <t>IN0020230044</t>
  </si>
  <si>
    <t>7.25 GS 12.06.2063</t>
  </si>
  <si>
    <t>IN0020230127</t>
  </si>
  <si>
    <t>7.46 GS 06.11.2073</t>
  </si>
  <si>
    <t>IN0020240035</t>
  </si>
  <si>
    <t>7.34 GS 22.04.2064</t>
  </si>
  <si>
    <t>IN9397D01014</t>
  </si>
  <si>
    <t>Bharti Airtel partly Paid(14:1)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</si>
  <si>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</si>
  <si>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</si>
  <si>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</si>
  <si>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</si>
  <si>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</si>
  <si>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</si>
  <si>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</si>
  <si>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</si>
  <si>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</si>
  <si>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</si>
  <si>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</si>
  <si>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</si>
  <si>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</si>
  <si>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</si>
  <si>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</si>
  <si>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</si>
  <si>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</si>
  <si>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</si>
  <si>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</si>
  <si>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</si>
  <si>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</si>
  <si>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</si>
  <si>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</si>
  <si>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</si>
  <si>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</si>
  <si>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</si>
  <si>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</si>
  <si>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</si>
  <si>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</si>
  <si>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</si>
  <si>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</si>
  <si>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</si>
  <si>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</si>
  <si>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</si>
  <si>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</si>
  <si>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</si>
  <si>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</si>
  <si>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</si>
  <si>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</si>
  <si>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</si>
  <si>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</si>
  <si>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</si>
  <si>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</si>
  <si>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</si>
  <si>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</si>
  <si>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</si>
  <si>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</si>
  <si>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</si>
  <si>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</si>
  <si>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</si>
  <si>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</si>
  <si>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</si>
  <si>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</si>
  <si>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</si>
  <si>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</si>
  <si>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</si>
  <si>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</si>
  <si>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</si>
  <si>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</si>
  <si>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</si>
  <si>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</si>
  <si>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</si>
  <si>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</si>
  <si>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</si>
  <si>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</si>
  <si>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</si>
  <si>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</si>
  <si>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</si>
  <si>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</si>
  <si>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</si>
  <si>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</si>
  <si>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</si>
  <si>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</si>
  <si>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</si>
  <si>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</si>
  <si>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</si>
  <si>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</si>
  <si>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</si>
  <si>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</si>
  <si>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</si>
  <si>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</si>
  <si>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</si>
  <si>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</si>
  <si>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</si>
  <si>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</si>
  <si>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</si>
  <si>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</si>
  <si>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</si>
  <si>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</si>
  <si>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</si>
  <si>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</si>
  <si>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</si>
  <si>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</si>
  <si>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</si>
  <si>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</si>
  <si>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</si>
  <si>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</si>
  <si>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</si>
  <si>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</si>
  <si>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</si>
  <si>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</si>
  <si>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</si>
  <si>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</si>
  <si>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</si>
  <si>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</si>
  <si>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</si>
  <si>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</si>
  <si>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</si>
  <si>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</si>
  <si>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</si>
  <si>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</si>
  <si>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</si>
  <si>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</si>
  <si>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</si>
  <si>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</si>
  <si>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</si>
  <si>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</si>
  <si>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</si>
  <si>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</si>
  <si>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</si>
  <si>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</si>
  <si>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</si>
  <si>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</si>
  <si>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</si>
  <si>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</si>
  <si>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</si>
  <si>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</si>
  <si>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</si>
  <si>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</si>
  <si>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</si>
  <si>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</si>
  <si>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</si>
  <si>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</si>
  <si>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</si>
  <si>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</si>
  <si>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</si>
  <si>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</si>
  <si>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</si>
  <si>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</si>
  <si>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</si>
  <si>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</si>
  <si>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</si>
  <si>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Activities of maintaining and operating pageing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</si>
  <si>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</si>
  <si>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</si>
  <si>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</si>
  <si>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</si>
  <si>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</si>
  <si>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</si>
  <si>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</si>
  <si>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</si>
  <si>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</si>
  <si>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</si>
  <si>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</si>
  <si>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</si>
  <si>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</si>
  <si>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</si>
  <si>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</si>
  <si>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</si>
  <si>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</si>
  <si>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</si>
  <si>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</si>
  <si>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</si>
  <si>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</si>
  <si>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</si>
  <si>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</si>
  <si>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INE628A01036</t>
  </si>
  <si>
    <t>UPL LIMITED</t>
  </si>
  <si>
    <t>Manufacture of insecticides, rodenticides, fungicides, herbicides</t>
  </si>
  <si>
    <t>02A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</si>
  <si>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</si>
  <si>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</si>
  <si>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</si>
  <si>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</si>
  <si>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</si>
  <si>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</si>
  <si>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</si>
  <si>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</si>
  <si>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</si>
  <si>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</si>
  <si>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NCA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</si>
  <si>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</si>
  <si>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</si>
  <si>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</si>
  <si>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</si>
  <si>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</si>
  <si>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</si>
  <si>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</si>
  <si>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</si>
  <si>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</si>
  <si>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</si>
  <si>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</si>
  <si>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</si>
  <si>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</si>
  <si>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</si>
  <si>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</si>
  <si>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</si>
  <si>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</si>
  <si>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</si>
  <si>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</si>
  <si>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</si>
  <si>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</si>
  <si>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</si>
  <si>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</si>
  <si>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INE918I01026</t>
  </si>
  <si>
    <t>BAJAJ FINSERV LTD</t>
  </si>
  <si>
    <t>Activities of holding companies</t>
  </si>
  <si>
    <t>Infrastructure</t>
  </si>
  <si>
    <t>INE935N01020</t>
  </si>
  <si>
    <t>Dixon Technologies (India) Limited</t>
  </si>
  <si>
    <t>Manufacture of other electronic components n.e.c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</si>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</sst>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5" fillId="3" borderId="0" xfId="1" applyFont="1" applyFill="1"/>
    <xf numFmtId="0" fontId="6" fillId="4" borderId="6" xfId="0" applyFont="1" applyFill="1" applyBorder="1"/>
    <xf numFmtId="0" fontId="5" fillId="3" borderId="4" xfId="1" applyFont="1" applyFill="1" applyBorder="1"/>
    <xf numFmtId="0" fontId="6" fillId="4" borderId="7" xfId="0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6" fillId="3" borderId="0" xfId="2" applyFont="1" applyFill="1" applyBorder="1"/>
  </cellXfs>
  <cellStyles count="4">
    <cellStyle name="Comma 2 9" xfId="2" xr:uid="{A7AB12E7-4D21-4EC3-92E4-977F25FF7CAB}"/>
    <cellStyle name="Normal" xfId="0" builtinId="0"/>
    <cellStyle name="Normal 2 9" xfId="1" xr:uid="{32E77BC6-EAB8-4945-B413-9FCFBED49D83}"/>
    <cellStyle name="Percent 2 8" xfId="3" xr:uid="{616F25DA-E9F6-4FC4-8456-7DC0F03FD8E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5D9EF-F24C-46EE-A6AF-F1966FC9E663}" name="Table13456768" displayName="Table13456768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47B6F464-5B12-4CC4-8424-487DA68D93B7}" name="ISIN No." dataDxfId="6"/>
    <tableColumn id="2" xr3:uid="{FE290882-FD22-4451-A4D9-ED3660F2D1A9}" name="Name of the Instrument" dataDxfId="5"/>
    <tableColumn id="3" xr3:uid="{60231EF9-E134-44C5-99C9-E6B10783B596}" name="Industry " dataDxfId="4"/>
    <tableColumn id="4" xr3:uid="{6B41F1EC-0CCB-4EB4-BF54-1C4953FCAD8A}" name="Quantity" dataDxfId="3"/>
    <tableColumn id="5" xr3:uid="{74A1CC09-4A4E-4D95-AD57-6A0823792BCF}" name="Market Value" dataDxfId="2"/>
    <tableColumn id="6" xr3:uid="{5D366970-89A2-4220-A860-E22946EEBCA6}" name="% of Portfolio" dataDxfId="1" dataCellStyle="Percent">
      <calculatedColumnFormula>+F7/$F$111</calculatedColumnFormula>
    </tableColumn>
    <tableColumn id="7" xr3:uid="{38D8A253-F150-465B-A58D-ACFC1827CA2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8E66-12FB-4016-B161-3AA4A39ABE04}">
  <sheetPr codeName="Sheet8">
    <tabColor rgb="FF7030A0"/>
  </sheetPr>
  <dimension ref="A2:R148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5" t="s">
        <v>7</v>
      </c>
      <c r="C6" s="6" t="s">
        <v>8</v>
      </c>
      <c r="D6" s="6" t="s">
        <v>9</v>
      </c>
      <c r="E6" s="7" t="s">
        <v>10</v>
      </c>
      <c r="F6" s="6" t="s">
        <v>11</v>
      </c>
      <c r="G6" s="6" t="s">
        <v>12</v>
      </c>
      <c r="H6" s="8" t="s">
        <v>13</v>
      </c>
    </row>
    <row r="7" spans="1:8" x14ac:dyDescent="0.25">
      <c r="A7" s="9"/>
      <c r="B7" s="10" t="s">
        <v>14</v>
      </c>
      <c r="C7" s="11" t="s">
        <v>15</v>
      </c>
      <c r="D7" s="11" t="s">
        <v>16</v>
      </c>
      <c r="E7" s="12">
        <v>10000</v>
      </c>
      <c r="F7" s="12">
        <v>789616</v>
      </c>
      <c r="G7" s="13">
        <f t="shared" ref="G7:G70" si="0">+F7/$F$111</f>
        <v>7.7604635226218868E-2</v>
      </c>
      <c r="H7" s="14"/>
    </row>
    <row r="8" spans="1:8" x14ac:dyDescent="0.25">
      <c r="A8" s="9"/>
      <c r="B8" s="10" t="s">
        <v>17</v>
      </c>
      <c r="C8" s="11" t="s">
        <v>18</v>
      </c>
      <c r="D8" s="11" t="s">
        <v>16</v>
      </c>
      <c r="E8" s="12">
        <v>12700</v>
      </c>
      <c r="F8" s="12">
        <v>1190191.93</v>
      </c>
      <c r="G8" s="13">
        <f t="shared" si="0"/>
        <v>0.11697383358092973</v>
      </c>
      <c r="H8" s="14"/>
    </row>
    <row r="9" spans="1:8" x14ac:dyDescent="0.25">
      <c r="A9" s="9"/>
      <c r="B9" s="10" t="s">
        <v>19</v>
      </c>
      <c r="C9" s="11" t="s">
        <v>20</v>
      </c>
      <c r="D9" s="11" t="s">
        <v>16</v>
      </c>
      <c r="E9" s="12">
        <v>20000</v>
      </c>
      <c r="F9" s="12">
        <v>2066850</v>
      </c>
      <c r="G9" s="13">
        <f t="shared" si="0"/>
        <v>0.20313309294303872</v>
      </c>
      <c r="H9" s="14"/>
    </row>
    <row r="10" spans="1:8" x14ac:dyDescent="0.25">
      <c r="A10" s="9"/>
      <c r="B10" s="10" t="s">
        <v>21</v>
      </c>
      <c r="C10" s="11" t="s">
        <v>22</v>
      </c>
      <c r="D10" s="11" t="s">
        <v>16</v>
      </c>
      <c r="E10" s="12">
        <v>20000</v>
      </c>
      <c r="F10" s="12">
        <v>1989998</v>
      </c>
      <c r="G10" s="13">
        <f t="shared" si="0"/>
        <v>0.19557996404696093</v>
      </c>
      <c r="H10" s="14"/>
    </row>
    <row r="11" spans="1:8" x14ac:dyDescent="0.25">
      <c r="A11" s="9"/>
      <c r="B11" s="10" t="s">
        <v>23</v>
      </c>
      <c r="C11" s="11" t="s">
        <v>24</v>
      </c>
      <c r="D11" s="11" t="s">
        <v>16</v>
      </c>
      <c r="E11" s="12">
        <v>9000</v>
      </c>
      <c r="F11" s="12">
        <v>918684</v>
      </c>
      <c r="G11" s="13">
        <f t="shared" si="0"/>
        <v>9.0289630286321018E-2</v>
      </c>
      <c r="H11" s="14"/>
    </row>
    <row r="12" spans="1:8" x14ac:dyDescent="0.25">
      <c r="A12" s="9"/>
      <c r="B12" s="10" t="s">
        <v>25</v>
      </c>
      <c r="C12" s="11" t="s">
        <v>26</v>
      </c>
      <c r="D12" s="11" t="s">
        <v>16</v>
      </c>
      <c r="E12" s="12">
        <v>4000</v>
      </c>
      <c r="F12" s="12">
        <v>403065.59999999998</v>
      </c>
      <c r="G12" s="13">
        <f t="shared" si="0"/>
        <v>3.9613886826301695E-2</v>
      </c>
      <c r="H12" s="14"/>
    </row>
    <row r="13" spans="1:8" x14ac:dyDescent="0.25">
      <c r="A13" s="9"/>
      <c r="B13" s="10" t="s">
        <v>27</v>
      </c>
      <c r="C13" s="11" t="s">
        <v>28</v>
      </c>
      <c r="D13" s="11" t="s">
        <v>16</v>
      </c>
      <c r="E13" s="12">
        <v>1</v>
      </c>
      <c r="F13" s="12">
        <v>1407.7</v>
      </c>
      <c r="G13" s="13">
        <f t="shared" si="0"/>
        <v>1.3835085029678768E-4</v>
      </c>
      <c r="H13" s="14"/>
    </row>
    <row r="14" spans="1:8" x14ac:dyDescent="0.25">
      <c r="A14" s="9"/>
      <c r="B14" s="10" t="s">
        <v>29</v>
      </c>
      <c r="C14" s="11" t="s">
        <v>30</v>
      </c>
      <c r="D14" s="11" t="s">
        <v>31</v>
      </c>
      <c r="E14" s="12">
        <v>122</v>
      </c>
      <c r="F14" s="12">
        <v>166408</v>
      </c>
      <c r="G14" s="13">
        <f t="shared" si="0"/>
        <v>1.6354825812451405E-2</v>
      </c>
      <c r="H14" s="14"/>
    </row>
    <row r="15" spans="1:8" x14ac:dyDescent="0.25">
      <c r="A15" s="9"/>
      <c r="B15" s="10" t="s">
        <v>32</v>
      </c>
      <c r="C15" s="11" t="s">
        <v>33</v>
      </c>
      <c r="D15" s="11" t="s">
        <v>34</v>
      </c>
      <c r="E15" s="12">
        <v>4</v>
      </c>
      <c r="F15" s="12">
        <v>12516.8</v>
      </c>
      <c r="G15" s="13">
        <f t="shared" si="0"/>
        <v>1.2301697257901768E-3</v>
      </c>
      <c r="H15" s="14"/>
    </row>
    <row r="16" spans="1:8" x14ac:dyDescent="0.25">
      <c r="A16" s="9"/>
      <c r="B16" s="10" t="s">
        <v>35</v>
      </c>
      <c r="C16" s="11" t="s">
        <v>36</v>
      </c>
      <c r="D16" s="11" t="s">
        <v>37</v>
      </c>
      <c r="E16" s="12">
        <v>49</v>
      </c>
      <c r="F16" s="12">
        <v>70648.2</v>
      </c>
      <c r="G16" s="13">
        <f t="shared" si="0"/>
        <v>6.9434102024135223E-3</v>
      </c>
      <c r="H16" s="14"/>
    </row>
    <row r="17" spans="1:8" x14ac:dyDescent="0.25">
      <c r="A17" s="9"/>
      <c r="B17" s="10" t="s">
        <v>38</v>
      </c>
      <c r="C17" s="11" t="s">
        <v>39</v>
      </c>
      <c r="D17" s="11" t="s">
        <v>40</v>
      </c>
      <c r="E17" s="12">
        <v>21</v>
      </c>
      <c r="F17" s="12">
        <v>76839</v>
      </c>
      <c r="G17" s="13">
        <f t="shared" si="0"/>
        <v>7.5518512367371378E-3</v>
      </c>
      <c r="H17" s="14"/>
    </row>
    <row r="18" spans="1:8" x14ac:dyDescent="0.25">
      <c r="A18" s="9"/>
      <c r="B18" s="10" t="s">
        <v>41</v>
      </c>
      <c r="C18" s="11" t="s">
        <v>42</v>
      </c>
      <c r="D18" s="11" t="s">
        <v>43</v>
      </c>
      <c r="E18" s="12">
        <v>81</v>
      </c>
      <c r="F18" s="12">
        <v>20941.740000000002</v>
      </c>
      <c r="G18" s="13">
        <f t="shared" si="0"/>
        <v>2.0581853631414723E-3</v>
      </c>
      <c r="H18" s="14"/>
    </row>
    <row r="19" spans="1:8" x14ac:dyDescent="0.25">
      <c r="A19" s="9"/>
      <c r="B19" s="10" t="s">
        <v>44</v>
      </c>
      <c r="C19" s="11" t="s">
        <v>45</v>
      </c>
      <c r="D19" s="11" t="s">
        <v>31</v>
      </c>
      <c r="E19" s="12">
        <v>62</v>
      </c>
      <c r="F19" s="12">
        <v>21058.3</v>
      </c>
      <c r="G19" s="13">
        <f t="shared" si="0"/>
        <v>2.069641053352876E-3</v>
      </c>
      <c r="H19" s="14"/>
    </row>
    <row r="20" spans="1:8" x14ac:dyDescent="0.25">
      <c r="A20" s="9"/>
      <c r="B20" s="10" t="s">
        <v>46</v>
      </c>
      <c r="C20" s="11" t="s">
        <v>47</v>
      </c>
      <c r="D20" s="11" t="s">
        <v>48</v>
      </c>
      <c r="E20" s="12">
        <v>19</v>
      </c>
      <c r="F20" s="12">
        <v>47773.599999999999</v>
      </c>
      <c r="G20" s="13">
        <f t="shared" si="0"/>
        <v>4.6952604828717874E-3</v>
      </c>
      <c r="H20" s="14"/>
    </row>
    <row r="21" spans="1:8" x14ac:dyDescent="0.25">
      <c r="A21" s="9"/>
      <c r="B21" s="10" t="s">
        <v>49</v>
      </c>
      <c r="C21" s="11" t="s">
        <v>50</v>
      </c>
      <c r="D21" s="11" t="s">
        <v>51</v>
      </c>
      <c r="E21" s="12">
        <v>40</v>
      </c>
      <c r="F21" s="12">
        <v>30478</v>
      </c>
      <c r="G21" s="13">
        <f t="shared" si="0"/>
        <v>2.9954231834520813E-3</v>
      </c>
      <c r="H21" s="14"/>
    </row>
    <row r="22" spans="1:8" x14ac:dyDescent="0.25">
      <c r="A22" s="9"/>
      <c r="B22" s="10" t="s">
        <v>52</v>
      </c>
      <c r="C22" s="11" t="s">
        <v>53</v>
      </c>
      <c r="D22" s="11" t="s">
        <v>43</v>
      </c>
      <c r="E22" s="12">
        <v>232</v>
      </c>
      <c r="F22" s="12">
        <v>220632</v>
      </c>
      <c r="G22" s="13">
        <f t="shared" si="0"/>
        <v>2.1684041203865068E-2</v>
      </c>
      <c r="H22" s="14"/>
    </row>
    <row r="23" spans="1:8" x14ac:dyDescent="0.25">
      <c r="A23" s="9"/>
      <c r="B23" s="10" t="s">
        <v>54</v>
      </c>
      <c r="C23" s="11" t="s">
        <v>55</v>
      </c>
      <c r="D23" s="11" t="s">
        <v>56</v>
      </c>
      <c r="E23" s="12">
        <v>15</v>
      </c>
      <c r="F23" s="12">
        <v>23914.5</v>
      </c>
      <c r="G23" s="13">
        <f t="shared" si="0"/>
        <v>2.350352638646394E-3</v>
      </c>
      <c r="H23" s="14"/>
    </row>
    <row r="24" spans="1:8" x14ac:dyDescent="0.25">
      <c r="A24" s="9"/>
      <c r="B24" s="10" t="s">
        <v>57</v>
      </c>
      <c r="C24" s="11" t="s">
        <v>58</v>
      </c>
      <c r="D24" s="11" t="s">
        <v>59</v>
      </c>
      <c r="E24" s="12">
        <v>7</v>
      </c>
      <c r="F24" s="12">
        <v>19298.3</v>
      </c>
      <c r="G24" s="13">
        <f t="shared" si="0"/>
        <v>1.8966656349239878E-3</v>
      </c>
      <c r="H24" s="14"/>
    </row>
    <row r="25" spans="1:8" x14ac:dyDescent="0.25">
      <c r="A25" s="9"/>
      <c r="B25" s="10" t="s">
        <v>60</v>
      </c>
      <c r="C25" s="11" t="s">
        <v>61</v>
      </c>
      <c r="D25" s="11" t="s">
        <v>62</v>
      </c>
      <c r="E25" s="12">
        <v>22</v>
      </c>
      <c r="F25" s="12">
        <v>15846.6</v>
      </c>
      <c r="G25" s="13">
        <f t="shared" si="0"/>
        <v>1.5574274236791047E-3</v>
      </c>
      <c r="H25" s="14"/>
    </row>
    <row r="26" spans="1:8" x14ac:dyDescent="0.25">
      <c r="A26" s="9"/>
      <c r="B26" s="10" t="s">
        <v>63</v>
      </c>
      <c r="C26" s="11" t="s">
        <v>64</v>
      </c>
      <c r="D26" s="11" t="s">
        <v>56</v>
      </c>
      <c r="E26" s="12">
        <v>25</v>
      </c>
      <c r="F26" s="12">
        <v>37582.5</v>
      </c>
      <c r="G26" s="13">
        <f t="shared" si="0"/>
        <v>3.6936640131271029E-3</v>
      </c>
      <c r="H26" s="14"/>
    </row>
    <row r="27" spans="1:8" x14ac:dyDescent="0.25">
      <c r="A27" s="9"/>
      <c r="B27" s="10" t="s">
        <v>65</v>
      </c>
      <c r="C27" s="11" t="s">
        <v>66</v>
      </c>
      <c r="D27" s="11" t="s">
        <v>43</v>
      </c>
      <c r="E27" s="12">
        <v>109</v>
      </c>
      <c r="F27" s="12">
        <v>95097.05</v>
      </c>
      <c r="G27" s="13">
        <f t="shared" si="0"/>
        <v>9.3462795540357555E-3</v>
      </c>
      <c r="H27" s="14"/>
    </row>
    <row r="28" spans="1:8" x14ac:dyDescent="0.25">
      <c r="A28" s="9"/>
      <c r="B28" s="10" t="s">
        <v>67</v>
      </c>
      <c r="C28" s="11" t="s">
        <v>68</v>
      </c>
      <c r="D28" s="11" t="s">
        <v>69</v>
      </c>
      <c r="E28" s="12">
        <v>3</v>
      </c>
      <c r="F28" s="12">
        <v>21016.5</v>
      </c>
      <c r="G28" s="13">
        <f t="shared" si="0"/>
        <v>2.0655328871651904E-3</v>
      </c>
      <c r="H28" s="14"/>
    </row>
    <row r="29" spans="1:8" x14ac:dyDescent="0.25">
      <c r="A29" s="9"/>
      <c r="B29" s="10" t="s">
        <v>70</v>
      </c>
      <c r="C29" s="11" t="s">
        <v>71</v>
      </c>
      <c r="D29" s="11" t="s">
        <v>72</v>
      </c>
      <c r="E29" s="12">
        <v>4</v>
      </c>
      <c r="F29" s="12">
        <v>18986</v>
      </c>
      <c r="G29" s="13">
        <f t="shared" si="0"/>
        <v>1.8659723263016344E-3</v>
      </c>
      <c r="H29" s="14"/>
    </row>
    <row r="30" spans="1:8" x14ac:dyDescent="0.25">
      <c r="A30" s="9"/>
      <c r="B30" s="10" t="s">
        <v>73</v>
      </c>
      <c r="C30" s="11" t="s">
        <v>74</v>
      </c>
      <c r="D30" s="11" t="s">
        <v>37</v>
      </c>
      <c r="E30" s="12">
        <v>6</v>
      </c>
      <c r="F30" s="12">
        <v>1436.22</v>
      </c>
      <c r="G30" s="13">
        <f t="shared" si="0"/>
        <v>1.4115383832723763E-4</v>
      </c>
      <c r="H30" s="14"/>
    </row>
    <row r="31" spans="1:8" x14ac:dyDescent="0.25">
      <c r="A31" s="9"/>
      <c r="B31" s="10" t="s">
        <v>75</v>
      </c>
      <c r="C31" s="11" t="s">
        <v>76</v>
      </c>
      <c r="D31" s="11" t="s">
        <v>77</v>
      </c>
      <c r="E31" s="12">
        <v>186</v>
      </c>
      <c r="F31" s="12">
        <v>31391.22</v>
      </c>
      <c r="G31" s="13">
        <f t="shared" si="0"/>
        <v>3.085175803689371E-3</v>
      </c>
      <c r="H31" s="14"/>
    </row>
    <row r="32" spans="1:8" x14ac:dyDescent="0.25">
      <c r="A32" s="9"/>
      <c r="B32" s="10" t="s">
        <v>78</v>
      </c>
      <c r="C32" s="11" t="s">
        <v>79</v>
      </c>
      <c r="D32" s="11" t="s">
        <v>56</v>
      </c>
      <c r="E32" s="12">
        <v>11</v>
      </c>
      <c r="F32" s="12">
        <v>13460.7</v>
      </c>
      <c r="G32" s="13">
        <f t="shared" si="0"/>
        <v>1.3229376220714427E-3</v>
      </c>
      <c r="H32" s="14"/>
    </row>
    <row r="33" spans="1:8" x14ac:dyDescent="0.25">
      <c r="A33" s="9"/>
      <c r="B33" s="10" t="s">
        <v>80</v>
      </c>
      <c r="C33" s="11" t="s">
        <v>81</v>
      </c>
      <c r="D33" s="11" t="s">
        <v>43</v>
      </c>
      <c r="E33" s="12">
        <v>119</v>
      </c>
      <c r="F33" s="12">
        <v>160412</v>
      </c>
      <c r="G33" s="13">
        <f t="shared" si="0"/>
        <v>1.5765530011940261E-2</v>
      </c>
      <c r="H33" s="14"/>
    </row>
    <row r="34" spans="1:8" x14ac:dyDescent="0.25">
      <c r="A34" s="9"/>
      <c r="B34" s="10" t="s">
        <v>82</v>
      </c>
      <c r="C34" s="11" t="s">
        <v>83</v>
      </c>
      <c r="D34" s="11" t="s">
        <v>84</v>
      </c>
      <c r="E34" s="12">
        <v>9</v>
      </c>
      <c r="F34" s="12">
        <v>14238.9</v>
      </c>
      <c r="G34" s="13">
        <f t="shared" si="0"/>
        <v>1.3994202758335797E-3</v>
      </c>
      <c r="H34" s="14"/>
    </row>
    <row r="35" spans="1:8" x14ac:dyDescent="0.25">
      <c r="A35" s="9"/>
      <c r="B35" s="10" t="s">
        <v>85</v>
      </c>
      <c r="C35" s="11" t="s">
        <v>86</v>
      </c>
      <c r="D35" s="11" t="s">
        <v>87</v>
      </c>
      <c r="E35" s="12">
        <v>13</v>
      </c>
      <c r="F35" s="12">
        <v>44551</v>
      </c>
      <c r="G35" s="13">
        <f t="shared" si="0"/>
        <v>4.3785385604689833E-3</v>
      </c>
      <c r="H35" s="14"/>
    </row>
    <row r="36" spans="1:8" x14ac:dyDescent="0.25">
      <c r="A36" s="9"/>
      <c r="B36" s="10" t="s">
        <v>88</v>
      </c>
      <c r="C36" s="11" t="s">
        <v>89</v>
      </c>
      <c r="D36" s="11" t="s">
        <v>48</v>
      </c>
      <c r="E36" s="12">
        <v>10</v>
      </c>
      <c r="F36" s="12">
        <v>11669</v>
      </c>
      <c r="G36" s="13">
        <f t="shared" si="0"/>
        <v>1.1468466804810794E-3</v>
      </c>
      <c r="H36" s="14"/>
    </row>
    <row r="37" spans="1:8" x14ac:dyDescent="0.25">
      <c r="A37" s="9"/>
      <c r="B37" s="10" t="s">
        <v>90</v>
      </c>
      <c r="C37" s="11" t="s">
        <v>91</v>
      </c>
      <c r="D37" s="11" t="s">
        <v>92</v>
      </c>
      <c r="E37" s="12">
        <v>15</v>
      </c>
      <c r="F37" s="12">
        <v>24162</v>
      </c>
      <c r="G37" s="13">
        <f t="shared" si="0"/>
        <v>2.3746773068629564E-3</v>
      </c>
      <c r="H37" s="14"/>
    </row>
    <row r="38" spans="1:8" x14ac:dyDescent="0.25">
      <c r="A38" s="9"/>
      <c r="B38" s="10" t="s">
        <v>93</v>
      </c>
      <c r="C38" s="11" t="s">
        <v>94</v>
      </c>
      <c r="D38" s="11" t="s">
        <v>95</v>
      </c>
      <c r="E38" s="12">
        <v>38</v>
      </c>
      <c r="F38" s="12">
        <v>20172.3</v>
      </c>
      <c r="G38" s="13">
        <f t="shared" si="0"/>
        <v>1.9825636552119699E-3</v>
      </c>
      <c r="H38" s="14"/>
    </row>
    <row r="39" spans="1:8" x14ac:dyDescent="0.25">
      <c r="A39" s="9"/>
      <c r="B39" s="10" t="s">
        <v>96</v>
      </c>
      <c r="C39" s="11" t="s">
        <v>97</v>
      </c>
      <c r="D39" s="11" t="s">
        <v>98</v>
      </c>
      <c r="E39" s="12">
        <v>8</v>
      </c>
      <c r="F39" s="12">
        <v>14324.8</v>
      </c>
      <c r="G39" s="13">
        <f t="shared" si="0"/>
        <v>1.4078626556307623E-3</v>
      </c>
      <c r="H39" s="14"/>
    </row>
    <row r="40" spans="1:8" x14ac:dyDescent="0.25">
      <c r="A40" s="9"/>
      <c r="B40" s="10" t="s">
        <v>99</v>
      </c>
      <c r="C40" s="11" t="s">
        <v>100</v>
      </c>
      <c r="D40" s="11" t="s">
        <v>101</v>
      </c>
      <c r="E40" s="12">
        <v>162</v>
      </c>
      <c r="F40" s="12">
        <v>28558.98</v>
      </c>
      <c r="G40" s="13">
        <f t="shared" si="0"/>
        <v>2.8068190428421919E-3</v>
      </c>
      <c r="H40" s="14"/>
    </row>
    <row r="41" spans="1:8" x14ac:dyDescent="0.25">
      <c r="A41" s="9"/>
      <c r="B41" s="10" t="s">
        <v>102</v>
      </c>
      <c r="C41" s="11" t="s">
        <v>103</v>
      </c>
      <c r="D41" s="11" t="s">
        <v>92</v>
      </c>
      <c r="E41" s="12">
        <v>23</v>
      </c>
      <c r="F41" s="12">
        <v>9435.75</v>
      </c>
      <c r="G41" s="13">
        <f t="shared" si="0"/>
        <v>9.2735954797749118E-4</v>
      </c>
      <c r="H41" s="14"/>
    </row>
    <row r="42" spans="1:8" x14ac:dyDescent="0.25">
      <c r="A42" s="9"/>
      <c r="B42" s="10" t="s">
        <v>104</v>
      </c>
      <c r="C42" s="11" t="s">
        <v>105</v>
      </c>
      <c r="D42" s="11" t="s">
        <v>106</v>
      </c>
      <c r="E42" s="12">
        <v>146</v>
      </c>
      <c r="F42" s="12">
        <v>58626.3</v>
      </c>
      <c r="G42" s="13">
        <f t="shared" si="0"/>
        <v>5.7618799849076963E-3</v>
      </c>
      <c r="H42" s="14"/>
    </row>
    <row r="43" spans="1:8" x14ac:dyDescent="0.25">
      <c r="A43" s="9"/>
      <c r="B43" s="10" t="s">
        <v>107</v>
      </c>
      <c r="C43" s="11" t="s">
        <v>108</v>
      </c>
      <c r="D43" s="11" t="s">
        <v>109</v>
      </c>
      <c r="E43" s="12">
        <v>14</v>
      </c>
      <c r="F43" s="12">
        <v>9522.7999999999993</v>
      </c>
      <c r="G43" s="13">
        <f t="shared" si="0"/>
        <v>9.3591495148557906E-4</v>
      </c>
      <c r="H43" s="14"/>
    </row>
    <row r="44" spans="1:8" ht="13.5" customHeight="1" x14ac:dyDescent="0.25">
      <c r="A44" s="9"/>
      <c r="B44" s="10" t="s">
        <v>110</v>
      </c>
      <c r="C44" s="11" t="s">
        <v>111</v>
      </c>
      <c r="D44" s="11" t="s">
        <v>69</v>
      </c>
      <c r="E44" s="12">
        <v>3</v>
      </c>
      <c r="F44" s="12">
        <v>16417.5</v>
      </c>
      <c r="G44" s="13">
        <f t="shared" si="0"/>
        <v>1.6135363250319753E-3</v>
      </c>
      <c r="H44" s="14"/>
    </row>
    <row r="45" spans="1:8" x14ac:dyDescent="0.25">
      <c r="A45" s="9"/>
      <c r="B45" s="10" t="s">
        <v>112</v>
      </c>
      <c r="C45" s="11" t="s">
        <v>113</v>
      </c>
      <c r="D45" s="11" t="s">
        <v>56</v>
      </c>
      <c r="E45" s="12">
        <v>7</v>
      </c>
      <c r="F45" s="12">
        <v>18617.900000000001</v>
      </c>
      <c r="G45" s="13">
        <f t="shared" si="0"/>
        <v>1.8297949106631836E-3</v>
      </c>
      <c r="H45" s="14"/>
    </row>
    <row r="46" spans="1:8" x14ac:dyDescent="0.25">
      <c r="A46" s="9"/>
      <c r="B46" s="10" t="s">
        <v>114</v>
      </c>
      <c r="C46" s="11" t="s">
        <v>115</v>
      </c>
      <c r="D46" s="11" t="s">
        <v>43</v>
      </c>
      <c r="E46" s="12">
        <v>230</v>
      </c>
      <c r="F46" s="12">
        <v>44373.9</v>
      </c>
      <c r="G46" s="13">
        <f t="shared" si="0"/>
        <v>4.3611329089895765E-3</v>
      </c>
      <c r="H46" s="14"/>
    </row>
    <row r="47" spans="1:8" x14ac:dyDescent="0.25">
      <c r="A47" s="9"/>
      <c r="B47" s="10" t="s">
        <v>116</v>
      </c>
      <c r="C47" s="11" t="s">
        <v>117</v>
      </c>
      <c r="D47" s="11" t="s">
        <v>118</v>
      </c>
      <c r="E47" s="12">
        <v>11</v>
      </c>
      <c r="F47" s="12">
        <v>16522</v>
      </c>
      <c r="G47" s="13">
        <f t="shared" si="0"/>
        <v>1.6238067405011905E-3</v>
      </c>
      <c r="H47" s="14"/>
    </row>
    <row r="48" spans="1:8" x14ac:dyDescent="0.25">
      <c r="A48" s="9"/>
      <c r="B48" s="10" t="s">
        <v>119</v>
      </c>
      <c r="C48" s="11" t="s">
        <v>120</v>
      </c>
      <c r="D48" s="11" t="s">
        <v>121</v>
      </c>
      <c r="E48" s="12">
        <v>5</v>
      </c>
      <c r="F48" s="12">
        <v>5646.5</v>
      </c>
      <c r="G48" s="13">
        <f t="shared" si="0"/>
        <v>5.549464205447266E-4</v>
      </c>
      <c r="H48" s="14"/>
    </row>
    <row r="49" spans="1:18" x14ac:dyDescent="0.25">
      <c r="A49" s="9"/>
      <c r="B49" s="10" t="s">
        <v>122</v>
      </c>
      <c r="C49" s="11" t="s">
        <v>123</v>
      </c>
      <c r="D49" s="11" t="s">
        <v>124</v>
      </c>
      <c r="E49" s="12">
        <v>26</v>
      </c>
      <c r="F49" s="12">
        <v>11536.2</v>
      </c>
      <c r="G49" s="13">
        <f t="shared" si="0"/>
        <v>1.1337948989087179E-3</v>
      </c>
      <c r="H49" s="14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5">
      <c r="A50" s="9"/>
      <c r="B50" s="10" t="s">
        <v>125</v>
      </c>
      <c r="C50" s="11" t="s">
        <v>126</v>
      </c>
      <c r="D50" s="11" t="s">
        <v>127</v>
      </c>
      <c r="E50" s="12">
        <v>47</v>
      </c>
      <c r="F50" s="12">
        <v>11256.5</v>
      </c>
      <c r="G50" s="13">
        <f t="shared" si="0"/>
        <v>1.1063055667868086E-3</v>
      </c>
      <c r="H50" s="14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5">
      <c r="A51" s="9"/>
      <c r="B51" s="10" t="s">
        <v>128</v>
      </c>
      <c r="C51" s="11" t="s">
        <v>129</v>
      </c>
      <c r="D51" s="11" t="s">
        <v>37</v>
      </c>
      <c r="E51" s="12">
        <v>1</v>
      </c>
      <c r="F51" s="12">
        <v>5157.5</v>
      </c>
      <c r="G51" s="13">
        <f t="shared" si="0"/>
        <v>5.068867730380638E-4</v>
      </c>
      <c r="H51" s="14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5">
      <c r="A52" s="9"/>
      <c r="B52" s="10" t="s">
        <v>130</v>
      </c>
      <c r="C52" s="11" t="s">
        <v>131</v>
      </c>
      <c r="D52" s="11" t="s">
        <v>132</v>
      </c>
      <c r="E52" s="12">
        <v>4</v>
      </c>
      <c r="F52" s="12">
        <v>23964</v>
      </c>
      <c r="G52" s="13">
        <f t="shared" si="0"/>
        <v>2.3552175722897067E-3</v>
      </c>
      <c r="H52" s="14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5">
      <c r="A53" s="9"/>
      <c r="B53" s="10" t="s">
        <v>133</v>
      </c>
      <c r="C53" s="11" t="s">
        <v>134</v>
      </c>
      <c r="D53" s="11" t="s">
        <v>43</v>
      </c>
      <c r="E53" s="12">
        <v>16</v>
      </c>
      <c r="F53" s="12">
        <v>31883.200000000001</v>
      </c>
      <c r="G53" s="13">
        <f t="shared" si="0"/>
        <v>3.1335283300295098E-3</v>
      </c>
      <c r="H53" s="14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5">
      <c r="A54" s="9"/>
      <c r="B54" s="10" t="s">
        <v>135</v>
      </c>
      <c r="C54" s="11" t="s">
        <v>136</v>
      </c>
      <c r="D54" s="11" t="s">
        <v>43</v>
      </c>
      <c r="E54" s="12">
        <v>44</v>
      </c>
      <c r="F54" s="12">
        <v>49790.400000000001</v>
      </c>
      <c r="G54" s="13">
        <f t="shared" si="0"/>
        <v>4.8934745873532555E-3</v>
      </c>
      <c r="H54" s="14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5">
      <c r="A55" s="9"/>
      <c r="B55" s="10" t="s">
        <v>137</v>
      </c>
      <c r="C55" s="11" t="s">
        <v>138</v>
      </c>
      <c r="D55" s="11" t="s">
        <v>139</v>
      </c>
      <c r="E55" s="12">
        <v>6</v>
      </c>
      <c r="F55" s="12">
        <v>6917.4</v>
      </c>
      <c r="G55" s="13">
        <f t="shared" si="0"/>
        <v>6.7985236331817795E-4</v>
      </c>
      <c r="H55" s="14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5">
      <c r="A56" s="9"/>
      <c r="B56" s="10" t="s">
        <v>140</v>
      </c>
      <c r="C56" s="11" t="s">
        <v>141</v>
      </c>
      <c r="D56" s="11" t="s">
        <v>95</v>
      </c>
      <c r="E56" s="12">
        <v>42</v>
      </c>
      <c r="F56" s="12">
        <v>16323.3</v>
      </c>
      <c r="G56" s="13">
        <f t="shared" si="0"/>
        <v>1.6042782088865201E-3</v>
      </c>
      <c r="H56" s="14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5">
      <c r="A57" s="9"/>
      <c r="B57" s="10" t="s">
        <v>142</v>
      </c>
      <c r="C57" s="11" t="s">
        <v>143</v>
      </c>
      <c r="D57" s="11" t="s">
        <v>144</v>
      </c>
      <c r="E57" s="12">
        <v>5</v>
      </c>
      <c r="F57" s="12">
        <v>13807.5</v>
      </c>
      <c r="G57" s="13">
        <f t="shared" si="0"/>
        <v>1.3570216420209532E-3</v>
      </c>
      <c r="H57" s="14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5">
      <c r="A58" s="9"/>
      <c r="B58" s="10" t="s">
        <v>145</v>
      </c>
      <c r="C58" s="11" t="s">
        <v>146</v>
      </c>
      <c r="D58" s="11" t="s">
        <v>147</v>
      </c>
      <c r="E58" s="12">
        <v>58</v>
      </c>
      <c r="F58" s="12">
        <v>13830.1</v>
      </c>
      <c r="G58" s="13">
        <f t="shared" si="0"/>
        <v>1.3592428036439605E-3</v>
      </c>
      <c r="H58" s="14"/>
      <c r="J58" s="15"/>
      <c r="K58" s="15"/>
      <c r="L58" s="15"/>
      <c r="M58" s="15"/>
      <c r="N58" s="15"/>
      <c r="O58" s="15"/>
      <c r="P58" s="15"/>
      <c r="Q58" s="15"/>
      <c r="R58" s="15"/>
    </row>
    <row r="59" spans="1:18" outlineLevel="1" x14ac:dyDescent="0.25">
      <c r="A59" s="9"/>
      <c r="B59" s="10" t="s">
        <v>148</v>
      </c>
      <c r="C59" s="11" t="s">
        <v>149</v>
      </c>
      <c r="D59" s="11" t="s">
        <v>150</v>
      </c>
      <c r="E59" s="12">
        <v>111</v>
      </c>
      <c r="F59" s="12">
        <v>44838.45</v>
      </c>
      <c r="G59" s="13">
        <f t="shared" si="0"/>
        <v>4.4067895741209057E-3</v>
      </c>
      <c r="H59" s="14"/>
      <c r="J59" s="15"/>
      <c r="K59" s="15"/>
      <c r="L59" s="15"/>
      <c r="M59" s="15"/>
      <c r="N59" s="15"/>
      <c r="O59" s="15"/>
      <c r="P59" s="15"/>
      <c r="Q59" s="15"/>
      <c r="R59" s="15"/>
    </row>
    <row r="60" spans="1:18" outlineLevel="1" x14ac:dyDescent="0.25">
      <c r="A60" s="9"/>
      <c r="B60" s="10" t="s">
        <v>151</v>
      </c>
      <c r="C60" s="11" t="s">
        <v>152</v>
      </c>
      <c r="D60" s="11" t="s">
        <v>153</v>
      </c>
      <c r="E60" s="12">
        <v>15</v>
      </c>
      <c r="F60" s="12">
        <v>10695</v>
      </c>
      <c r="G60" s="13">
        <f t="shared" si="0"/>
        <v>1.0511205114187286E-3</v>
      </c>
      <c r="H60" s="14"/>
      <c r="J60" s="15"/>
      <c r="K60" s="15"/>
      <c r="L60" s="15"/>
      <c r="M60" s="15"/>
      <c r="N60" s="15"/>
      <c r="O60" s="15"/>
      <c r="P60" s="15"/>
      <c r="Q60" s="15"/>
      <c r="R60" s="15"/>
    </row>
    <row r="61" spans="1:18" outlineLevel="1" x14ac:dyDescent="0.25">
      <c r="A61" s="9"/>
      <c r="B61" s="10" t="s">
        <v>154</v>
      </c>
      <c r="C61" s="11" t="s">
        <v>155</v>
      </c>
      <c r="D61" s="11" t="s">
        <v>156</v>
      </c>
      <c r="E61" s="12">
        <v>9</v>
      </c>
      <c r="F61" s="12">
        <v>30303</v>
      </c>
      <c r="G61" s="13">
        <f t="shared" si="0"/>
        <v>2.978223923096936E-3</v>
      </c>
      <c r="H61" s="14"/>
      <c r="J61" s="15"/>
      <c r="K61" s="15"/>
      <c r="L61" s="15"/>
      <c r="M61" s="15"/>
      <c r="N61" s="15"/>
      <c r="O61" s="15"/>
      <c r="P61" s="15"/>
      <c r="Q61" s="15"/>
      <c r="R61" s="15"/>
    </row>
    <row r="62" spans="1:18" outlineLevel="1" x14ac:dyDescent="0.25">
      <c r="A62" s="9"/>
      <c r="B62" s="10" t="s">
        <v>157</v>
      </c>
      <c r="C62" s="11" t="s">
        <v>158</v>
      </c>
      <c r="D62" s="11" t="s">
        <v>92</v>
      </c>
      <c r="E62" s="12">
        <v>42</v>
      </c>
      <c r="F62" s="12">
        <v>41953.8</v>
      </c>
      <c r="G62" s="13">
        <f t="shared" si="0"/>
        <v>4.1232818805010804E-3</v>
      </c>
      <c r="H62" s="14"/>
      <c r="J62" s="15"/>
      <c r="K62" s="15"/>
      <c r="L62" s="15"/>
      <c r="M62" s="15"/>
      <c r="N62" s="15"/>
      <c r="O62" s="15"/>
      <c r="P62" s="15"/>
      <c r="Q62" s="15"/>
      <c r="R62" s="15"/>
    </row>
    <row r="63" spans="1:18" outlineLevel="1" x14ac:dyDescent="0.25">
      <c r="A63" s="9"/>
      <c r="B63" s="10" t="s">
        <v>159</v>
      </c>
      <c r="C63" s="11" t="s">
        <v>160</v>
      </c>
      <c r="D63" s="11" t="s">
        <v>161</v>
      </c>
      <c r="E63" s="12">
        <v>5</v>
      </c>
      <c r="F63" s="12">
        <v>19632.5</v>
      </c>
      <c r="G63" s="13">
        <f t="shared" si="0"/>
        <v>1.929511308127928E-3</v>
      </c>
      <c r="H63" s="14"/>
      <c r="J63" s="15"/>
      <c r="K63" s="15"/>
      <c r="L63" s="15"/>
      <c r="M63" s="15"/>
      <c r="N63" s="15"/>
      <c r="O63" s="15"/>
      <c r="P63" s="15"/>
      <c r="Q63" s="15"/>
      <c r="R63" s="15"/>
    </row>
    <row r="64" spans="1:18" outlineLevel="1" x14ac:dyDescent="0.25">
      <c r="A64" s="9"/>
      <c r="B64" s="10" t="s">
        <v>162</v>
      </c>
      <c r="C64" s="11" t="s">
        <v>163</v>
      </c>
      <c r="D64" s="11" t="s">
        <v>56</v>
      </c>
      <c r="E64" s="12">
        <v>15</v>
      </c>
      <c r="F64" s="12">
        <v>28669.5</v>
      </c>
      <c r="G64" s="13">
        <f t="shared" si="0"/>
        <v>2.8176811128676239E-3</v>
      </c>
      <c r="H64" s="14"/>
      <c r="J64" s="15"/>
      <c r="K64" s="15"/>
      <c r="L64" s="15"/>
      <c r="M64" s="15"/>
      <c r="N64" s="15"/>
      <c r="O64" s="15"/>
      <c r="P64" s="15"/>
      <c r="Q64" s="15"/>
      <c r="R64" s="15"/>
    </row>
    <row r="65" spans="1:8" outlineLevel="1" x14ac:dyDescent="0.25">
      <c r="A65" s="9"/>
      <c r="B65" s="10" t="s">
        <v>164</v>
      </c>
      <c r="C65" s="11" t="s">
        <v>165</v>
      </c>
      <c r="D65" s="11" t="s">
        <v>166</v>
      </c>
      <c r="E65" s="12">
        <v>9</v>
      </c>
      <c r="F65" s="12">
        <v>23893.200000000001</v>
      </c>
      <c r="G65" s="13">
        <f t="shared" si="0"/>
        <v>2.3482592429574537E-3</v>
      </c>
      <c r="H65" s="14"/>
    </row>
    <row r="66" spans="1:8" outlineLevel="1" x14ac:dyDescent="0.25">
      <c r="A66" s="9"/>
      <c r="B66" s="10" t="s">
        <v>167</v>
      </c>
      <c r="C66" s="11" t="s">
        <v>168</v>
      </c>
      <c r="D66" s="11" t="s">
        <v>92</v>
      </c>
      <c r="E66" s="12">
        <v>130</v>
      </c>
      <c r="F66" s="12">
        <v>14301.3</v>
      </c>
      <c r="G66" s="13">
        <f t="shared" si="0"/>
        <v>1.4055530406687855E-3</v>
      </c>
      <c r="H66" s="14"/>
    </row>
    <row r="67" spans="1:8" outlineLevel="1" x14ac:dyDescent="0.25">
      <c r="A67" s="9"/>
      <c r="B67" s="10" t="s">
        <v>169</v>
      </c>
      <c r="C67" s="11" t="s">
        <v>170</v>
      </c>
      <c r="D67" s="11" t="s">
        <v>171</v>
      </c>
      <c r="E67" s="12">
        <v>47</v>
      </c>
      <c r="F67" s="12">
        <v>88284.800000000003</v>
      </c>
      <c r="G67" s="13">
        <f t="shared" si="0"/>
        <v>8.6767614891538267E-3</v>
      </c>
      <c r="H67" s="14"/>
    </row>
    <row r="68" spans="1:8" outlineLevel="1" x14ac:dyDescent="0.25">
      <c r="A68" s="9"/>
      <c r="B68" s="10" t="s">
        <v>172</v>
      </c>
      <c r="C68" s="11" t="s">
        <v>173</v>
      </c>
      <c r="D68" s="11" t="s">
        <v>174</v>
      </c>
      <c r="E68" s="12">
        <v>10</v>
      </c>
      <c r="F68" s="12">
        <v>12988</v>
      </c>
      <c r="G68" s="13">
        <f t="shared" si="0"/>
        <v>1.2764799628150021E-3</v>
      </c>
      <c r="H68" s="14"/>
    </row>
    <row r="69" spans="1:8" outlineLevel="1" x14ac:dyDescent="0.25">
      <c r="A69" s="9"/>
      <c r="B69" s="10" t="s">
        <v>175</v>
      </c>
      <c r="C69" s="11" t="s">
        <v>176</v>
      </c>
      <c r="D69" s="11" t="s">
        <v>177</v>
      </c>
      <c r="E69" s="12">
        <v>2</v>
      </c>
      <c r="F69" s="12">
        <v>14818</v>
      </c>
      <c r="G69" s="13">
        <f t="shared" si="0"/>
        <v>1.4563350853859485E-3</v>
      </c>
      <c r="H69" s="14"/>
    </row>
    <row r="70" spans="1:8" outlineLevel="1" x14ac:dyDescent="0.25">
      <c r="A70" s="9"/>
      <c r="B70" s="10" t="s">
        <v>178</v>
      </c>
      <c r="C70" s="11" t="s">
        <v>179</v>
      </c>
      <c r="D70" s="11" t="s">
        <v>180</v>
      </c>
      <c r="E70" s="12">
        <v>14</v>
      </c>
      <c r="F70" s="12">
        <v>40437.599999999999</v>
      </c>
      <c r="G70" s="13">
        <f t="shared" si="0"/>
        <v>3.9742674887841027E-3</v>
      </c>
      <c r="H70" s="14"/>
    </row>
    <row r="71" spans="1:8" outlineLevel="1" x14ac:dyDescent="0.25">
      <c r="A71" s="9"/>
      <c r="B71" s="10" t="s">
        <v>181</v>
      </c>
      <c r="C71" s="11" t="s">
        <v>182</v>
      </c>
      <c r="D71" s="11" t="s">
        <v>43</v>
      </c>
      <c r="E71" s="12">
        <v>156</v>
      </c>
      <c r="F71" s="12">
        <v>19298.759999999998</v>
      </c>
      <c r="G71" s="13">
        <f t="shared" ref="G71:G92" si="1">+F71/$F$111</f>
        <v>1.8967108444083497E-3</v>
      </c>
      <c r="H71" s="14"/>
    </row>
    <row r="72" spans="1:8" outlineLevel="1" x14ac:dyDescent="0.25">
      <c r="A72" s="9"/>
      <c r="B72" s="10" t="s">
        <v>183</v>
      </c>
      <c r="C72" s="11" t="s">
        <v>184</v>
      </c>
      <c r="D72" s="11" t="s">
        <v>185</v>
      </c>
      <c r="E72" s="12">
        <v>4</v>
      </c>
      <c r="F72" s="12">
        <v>48888</v>
      </c>
      <c r="G72" s="13">
        <f t="shared" si="1"/>
        <v>4.804785372813352E-3</v>
      </c>
      <c r="H72" s="14"/>
    </row>
    <row r="73" spans="1:8" outlineLevel="1" x14ac:dyDescent="0.25">
      <c r="A73" s="9"/>
      <c r="B73" s="10" t="s">
        <v>186</v>
      </c>
      <c r="C73" s="11" t="s">
        <v>187</v>
      </c>
      <c r="D73" s="11" t="s">
        <v>69</v>
      </c>
      <c r="E73" s="12">
        <v>4</v>
      </c>
      <c r="F73" s="12">
        <v>13754.8</v>
      </c>
      <c r="G73" s="13">
        <f t="shared" si="1"/>
        <v>1.3518422076168608E-3</v>
      </c>
      <c r="H73" s="14"/>
    </row>
    <row r="74" spans="1:8" x14ac:dyDescent="0.25">
      <c r="B74" s="10" t="s">
        <v>188</v>
      </c>
      <c r="C74" s="11" t="s">
        <v>189</v>
      </c>
      <c r="D74" s="11" t="s">
        <v>69</v>
      </c>
      <c r="E74" s="12">
        <v>16</v>
      </c>
      <c r="F74" s="12">
        <v>159.83000000000001</v>
      </c>
      <c r="G74" s="13">
        <f t="shared" si="1"/>
        <v>1.5708330186073435E-5</v>
      </c>
      <c r="H74" s="14"/>
    </row>
    <row r="75" spans="1:8" x14ac:dyDescent="0.25">
      <c r="B75" s="10" t="s">
        <v>190</v>
      </c>
      <c r="C75" s="11" t="s">
        <v>191</v>
      </c>
      <c r="D75" s="11" t="s">
        <v>43</v>
      </c>
      <c r="E75" s="12">
        <v>44</v>
      </c>
      <c r="F75" s="12">
        <v>33030.800000000003</v>
      </c>
      <c r="G75" s="13">
        <f t="shared" si="1"/>
        <v>3.246316165364165E-3</v>
      </c>
      <c r="H75" s="14"/>
    </row>
    <row r="76" spans="1:8" x14ac:dyDescent="0.25">
      <c r="B76" s="10" t="s">
        <v>192</v>
      </c>
      <c r="C76" s="11" t="s">
        <v>193</v>
      </c>
      <c r="D76" s="11" t="s">
        <v>194</v>
      </c>
      <c r="E76" s="12">
        <v>4</v>
      </c>
      <c r="F76" s="12">
        <v>64116</v>
      </c>
      <c r="G76" s="13">
        <f t="shared" si="1"/>
        <v>6.3014158681742125E-3</v>
      </c>
      <c r="H76" s="14"/>
    </row>
    <row r="77" spans="1:8" x14ac:dyDescent="0.25">
      <c r="B77" s="10" t="s">
        <v>195</v>
      </c>
      <c r="C77" s="11" t="s">
        <v>196</v>
      </c>
      <c r="D77" s="11" t="s">
        <v>197</v>
      </c>
      <c r="E77" s="12">
        <v>8</v>
      </c>
      <c r="F77" s="12">
        <v>5246.4</v>
      </c>
      <c r="G77" s="13">
        <f t="shared" si="1"/>
        <v>5.1562399729847752E-4</v>
      </c>
      <c r="H77" s="14"/>
    </row>
    <row r="78" spans="1:8" x14ac:dyDescent="0.25">
      <c r="A78" s="16" t="s">
        <v>198</v>
      </c>
      <c r="B78" s="10" t="s">
        <v>199</v>
      </c>
      <c r="C78" s="11" t="s">
        <v>200</v>
      </c>
      <c r="D78" s="11" t="s">
        <v>201</v>
      </c>
      <c r="E78" s="12">
        <v>5</v>
      </c>
      <c r="F78" s="12">
        <v>12178.5</v>
      </c>
      <c r="G78" s="13">
        <f t="shared" si="1"/>
        <v>1.1969210984864877E-3</v>
      </c>
      <c r="H78" s="14"/>
    </row>
    <row r="79" spans="1:8" x14ac:dyDescent="0.25">
      <c r="A79" s="15"/>
      <c r="B79" s="10" t="s">
        <v>202</v>
      </c>
      <c r="C79" s="11" t="s">
        <v>203</v>
      </c>
      <c r="D79" s="11" t="s">
        <v>204</v>
      </c>
      <c r="E79" s="12">
        <v>2</v>
      </c>
      <c r="F79" s="12">
        <v>5647.2</v>
      </c>
      <c r="G79" s="13">
        <f t="shared" si="1"/>
        <v>5.5501521758614719E-4</v>
      </c>
      <c r="H79" s="14"/>
    </row>
    <row r="80" spans="1:8" x14ac:dyDescent="0.25">
      <c r="A80" s="15"/>
      <c r="B80" s="10" t="s">
        <v>205</v>
      </c>
      <c r="C80" s="11" t="s">
        <v>206</v>
      </c>
      <c r="D80" s="11" t="s">
        <v>180</v>
      </c>
      <c r="E80" s="12">
        <v>26</v>
      </c>
      <c r="F80" s="12">
        <v>36407.800000000003</v>
      </c>
      <c r="G80" s="13">
        <f t="shared" si="1"/>
        <v>3.5782127494745947E-3</v>
      </c>
      <c r="H80" s="14"/>
    </row>
    <row r="81" spans="1:8" x14ac:dyDescent="0.25">
      <c r="A81" s="15"/>
      <c r="B81" s="10" t="s">
        <v>207</v>
      </c>
      <c r="C81" s="11" t="s">
        <v>208</v>
      </c>
      <c r="D81" s="11" t="s">
        <v>56</v>
      </c>
      <c r="E81" s="12">
        <v>4</v>
      </c>
      <c r="F81" s="12">
        <v>14412.8</v>
      </c>
      <c r="G81" s="13">
        <f t="shared" si="1"/>
        <v>1.4165114265522066E-3</v>
      </c>
      <c r="H81" s="14"/>
    </row>
    <row r="82" spans="1:8" x14ac:dyDescent="0.25">
      <c r="A82" s="17" t="s">
        <v>209</v>
      </c>
      <c r="B82" s="10" t="s">
        <v>210</v>
      </c>
      <c r="C82" s="11" t="s">
        <v>211</v>
      </c>
      <c r="D82" s="11" t="s">
        <v>92</v>
      </c>
      <c r="E82" s="12">
        <v>65</v>
      </c>
      <c r="F82" s="12">
        <v>40046.5</v>
      </c>
      <c r="G82" s="13">
        <f t="shared" si="1"/>
        <v>3.9358295989275465E-3</v>
      </c>
      <c r="H82" s="14"/>
    </row>
    <row r="83" spans="1:8" x14ac:dyDescent="0.25">
      <c r="A83" s="15"/>
      <c r="B83" s="10" t="s">
        <v>212</v>
      </c>
      <c r="C83" s="11" t="s">
        <v>213</v>
      </c>
      <c r="D83" s="11" t="s">
        <v>95</v>
      </c>
      <c r="E83" s="12">
        <v>125</v>
      </c>
      <c r="F83" s="12">
        <v>42556.25</v>
      </c>
      <c r="G83" s="13">
        <f t="shared" si="1"/>
        <v>4.1824915627922642E-3</v>
      </c>
      <c r="H83" s="14"/>
    </row>
    <row r="84" spans="1:8" x14ac:dyDescent="0.25">
      <c r="A84" s="15"/>
      <c r="B84" s="10" t="s">
        <v>214</v>
      </c>
      <c r="C84" s="11" t="s">
        <v>215</v>
      </c>
      <c r="D84" s="11" t="s">
        <v>216</v>
      </c>
      <c r="E84" s="12">
        <v>63</v>
      </c>
      <c r="F84" s="12">
        <v>17655.75</v>
      </c>
      <c r="G84" s="13">
        <f t="shared" si="1"/>
        <v>1.7352333772305954E-3</v>
      </c>
      <c r="H84" s="14"/>
    </row>
    <row r="85" spans="1:8" x14ac:dyDescent="0.25">
      <c r="A85" s="15"/>
      <c r="B85" s="10" t="s">
        <v>217</v>
      </c>
      <c r="C85" s="11" t="s">
        <v>218</v>
      </c>
      <c r="D85" s="11" t="s">
        <v>219</v>
      </c>
      <c r="E85" s="12">
        <v>72</v>
      </c>
      <c r="F85" s="12">
        <v>23436</v>
      </c>
      <c r="G85" s="13">
        <f t="shared" si="1"/>
        <v>2.30332494676104E-3</v>
      </c>
      <c r="H85" s="14"/>
    </row>
    <row r="86" spans="1:8" x14ac:dyDescent="0.25">
      <c r="A86" s="15"/>
      <c r="B86" s="10" t="s">
        <v>220</v>
      </c>
      <c r="C86" s="11" t="s">
        <v>221</v>
      </c>
      <c r="D86" s="11" t="s">
        <v>98</v>
      </c>
      <c r="E86" s="12">
        <v>18</v>
      </c>
      <c r="F86" s="12">
        <v>13616.1</v>
      </c>
      <c r="G86" s="13">
        <f t="shared" si="1"/>
        <v>1.3382105652668117E-3</v>
      </c>
      <c r="H86" s="14"/>
    </row>
    <row r="87" spans="1:8" x14ac:dyDescent="0.25">
      <c r="A87" s="15"/>
      <c r="B87" s="10" t="s">
        <v>222</v>
      </c>
      <c r="C87" s="11" t="s">
        <v>223</v>
      </c>
      <c r="D87" s="11" t="s">
        <v>224</v>
      </c>
      <c r="E87" s="12">
        <v>6</v>
      </c>
      <c r="F87" s="12">
        <v>28065</v>
      </c>
      <c r="G87" s="13">
        <f t="shared" si="1"/>
        <v>2.7582699535265653E-3</v>
      </c>
      <c r="H87" s="14"/>
    </row>
    <row r="88" spans="1:8" x14ac:dyDescent="0.25">
      <c r="A88" s="15"/>
      <c r="B88" s="10" t="s">
        <v>225</v>
      </c>
      <c r="C88" s="11" t="s">
        <v>226</v>
      </c>
      <c r="D88" s="11" t="s">
        <v>227</v>
      </c>
      <c r="E88" s="12">
        <v>5</v>
      </c>
      <c r="F88" s="12">
        <v>6621.5</v>
      </c>
      <c r="G88" s="13">
        <f t="shared" si="1"/>
        <v>6.5077087109482112E-4</v>
      </c>
      <c r="H88" s="14"/>
    </row>
    <row r="89" spans="1:8" x14ac:dyDescent="0.25">
      <c r="A89" s="15"/>
      <c r="B89" s="10" t="s">
        <v>228</v>
      </c>
      <c r="C89" s="11" t="s">
        <v>229</v>
      </c>
      <c r="D89" s="11" t="s">
        <v>37</v>
      </c>
      <c r="E89" s="12">
        <v>21</v>
      </c>
      <c r="F89" s="12">
        <v>29087.1</v>
      </c>
      <c r="G89" s="13">
        <f t="shared" si="1"/>
        <v>2.8587234621493874E-3</v>
      </c>
      <c r="H89" s="14"/>
    </row>
    <row r="90" spans="1:8" x14ac:dyDescent="0.25">
      <c r="A90" s="15"/>
      <c r="B90" s="10" t="s">
        <v>230</v>
      </c>
      <c r="C90" s="11" t="s">
        <v>231</v>
      </c>
      <c r="D90" s="11" t="s">
        <v>232</v>
      </c>
      <c r="E90" s="12">
        <v>132</v>
      </c>
      <c r="F90" s="12">
        <v>41613</v>
      </c>
      <c r="G90" s="13">
        <f t="shared" si="1"/>
        <v>4.0897875494780318E-3</v>
      </c>
      <c r="H90" s="14"/>
    </row>
    <row r="91" spans="1:8" x14ac:dyDescent="0.25">
      <c r="A91" s="15"/>
      <c r="B91" s="10" t="s">
        <v>233</v>
      </c>
      <c r="C91" s="11" t="s">
        <v>234</v>
      </c>
      <c r="D91" s="11" t="s">
        <v>235</v>
      </c>
      <c r="E91" s="12">
        <v>7</v>
      </c>
      <c r="F91" s="12">
        <v>14044.8</v>
      </c>
      <c r="G91" s="13">
        <f t="shared" si="1"/>
        <v>1.38034383906253E-3</v>
      </c>
      <c r="H91" s="14"/>
    </row>
    <row r="92" spans="1:8" x14ac:dyDescent="0.25">
      <c r="A92" s="18" t="s">
        <v>236</v>
      </c>
      <c r="B92" s="10" t="s">
        <v>237</v>
      </c>
      <c r="C92" s="11" t="s">
        <v>238</v>
      </c>
      <c r="D92" s="11" t="s">
        <v>239</v>
      </c>
      <c r="E92" s="12">
        <v>2</v>
      </c>
      <c r="F92" s="12">
        <v>32644</v>
      </c>
      <c r="G92" s="13">
        <f t="shared" si="1"/>
        <v>3.2083008859049066E-3</v>
      </c>
      <c r="H92" s="14"/>
    </row>
    <row r="93" spans="1:8" x14ac:dyDescent="0.25">
      <c r="A93" s="15"/>
      <c r="B93" s="10"/>
      <c r="C93" s="11"/>
      <c r="D93" s="11"/>
      <c r="E93" s="12"/>
      <c r="F93" s="12"/>
      <c r="G93" s="13"/>
      <c r="H93" s="14"/>
    </row>
    <row r="94" spans="1:8" x14ac:dyDescent="0.25">
      <c r="A94" s="15"/>
      <c r="B94" s="10"/>
      <c r="C94" s="11"/>
      <c r="D94" s="11"/>
      <c r="E94" s="12"/>
      <c r="F94" s="12"/>
      <c r="G94" s="13"/>
      <c r="H94" s="14"/>
    </row>
    <row r="95" spans="1:8" x14ac:dyDescent="0.25">
      <c r="A95" s="15"/>
      <c r="B95" s="10"/>
      <c r="C95" s="11"/>
      <c r="D95" s="11"/>
      <c r="E95" s="12"/>
      <c r="F95" s="12"/>
      <c r="G95" s="13"/>
      <c r="H95" s="14"/>
    </row>
    <row r="96" spans="1:8" x14ac:dyDescent="0.25">
      <c r="A96" s="17" t="s">
        <v>16</v>
      </c>
      <c r="B96" s="10"/>
      <c r="C96" s="11"/>
      <c r="D96" s="11"/>
      <c r="E96" s="12"/>
      <c r="F96" s="12"/>
      <c r="G96" s="13"/>
      <c r="H96" s="14"/>
    </row>
    <row r="97" spans="1:8" x14ac:dyDescent="0.25">
      <c r="A97" s="17" t="s">
        <v>240</v>
      </c>
      <c r="B97" s="10"/>
      <c r="C97" s="11"/>
      <c r="D97" s="11"/>
      <c r="E97" s="12"/>
      <c r="F97" s="12"/>
      <c r="G97" s="13"/>
      <c r="H97" s="14"/>
    </row>
    <row r="98" spans="1:8" x14ac:dyDescent="0.25">
      <c r="A98" s="15"/>
      <c r="B98" s="10"/>
      <c r="C98" s="11"/>
      <c r="D98" s="11"/>
      <c r="E98" s="12"/>
      <c r="F98" s="12"/>
      <c r="G98" s="13"/>
      <c r="H98" s="14"/>
    </row>
    <row r="99" spans="1:8" x14ac:dyDescent="0.25">
      <c r="A99" s="15"/>
      <c r="B99" s="19"/>
      <c r="C99" s="19" t="s">
        <v>241</v>
      </c>
      <c r="D99" s="19"/>
      <c r="E99" s="20"/>
      <c r="F99" s="21">
        <f>SUM(F7:F98)</f>
        <v>9900198.2300000042</v>
      </c>
      <c r="G99" s="22">
        <f>+F99/$F$111</f>
        <v>0.9730062110018135</v>
      </c>
      <c r="H99" s="23"/>
    </row>
    <row r="100" spans="1:8" x14ac:dyDescent="0.25">
      <c r="A100" s="15"/>
    </row>
    <row r="101" spans="1:8" x14ac:dyDescent="0.25">
      <c r="A101" s="15"/>
      <c r="B101" s="24"/>
      <c r="C101" s="24" t="s">
        <v>242</v>
      </c>
      <c r="D101" s="24"/>
      <c r="E101" s="24"/>
      <c r="F101" s="24" t="s">
        <v>11</v>
      </c>
      <c r="G101" s="24" t="s">
        <v>12</v>
      </c>
      <c r="H101" s="24" t="s">
        <v>13</v>
      </c>
    </row>
    <row r="102" spans="1:8" x14ac:dyDescent="0.25">
      <c r="A102" s="15"/>
      <c r="B102" s="25"/>
      <c r="C102" s="19" t="s">
        <v>243</v>
      </c>
      <c r="D102" s="11"/>
      <c r="E102" s="26"/>
      <c r="F102" s="27" t="s">
        <v>244</v>
      </c>
      <c r="G102" s="26">
        <v>0</v>
      </c>
      <c r="H102" s="11"/>
    </row>
    <row r="103" spans="1:8" x14ac:dyDescent="0.25">
      <c r="A103" s="15"/>
      <c r="B103" s="25" t="s">
        <v>245</v>
      </c>
      <c r="C103" s="19" t="s">
        <v>246</v>
      </c>
      <c r="D103" s="19"/>
      <c r="E103" s="20"/>
      <c r="F103" s="12">
        <v>67996.97</v>
      </c>
      <c r="G103" s="22">
        <f>+F103/$F$111</f>
        <v>6.6828433736628281E-3</v>
      </c>
      <c r="H103" s="11"/>
    </row>
    <row r="104" spans="1:8" x14ac:dyDescent="0.25">
      <c r="A104" s="15"/>
      <c r="B104" s="25"/>
      <c r="C104" s="19" t="s">
        <v>247</v>
      </c>
      <c r="D104" s="11"/>
      <c r="E104" s="26"/>
      <c r="F104" s="20" t="s">
        <v>244</v>
      </c>
      <c r="G104" s="26">
        <v>0</v>
      </c>
      <c r="H104" s="11"/>
    </row>
    <row r="105" spans="1:8" x14ac:dyDescent="0.25">
      <c r="A105" s="15"/>
      <c r="B105" s="25"/>
      <c r="C105" s="19" t="s">
        <v>248</v>
      </c>
      <c r="D105" s="11"/>
      <c r="E105" s="26"/>
      <c r="F105" s="20" t="s">
        <v>244</v>
      </c>
      <c r="G105" s="26">
        <v>0</v>
      </c>
      <c r="H105" s="11"/>
    </row>
    <row r="106" spans="1:8" x14ac:dyDescent="0.25">
      <c r="A106" s="15"/>
      <c r="B106" s="25"/>
      <c r="C106" s="19" t="s">
        <v>249</v>
      </c>
      <c r="D106" s="11"/>
      <c r="E106" s="26"/>
      <c r="F106" s="20" t="s">
        <v>244</v>
      </c>
      <c r="G106" s="26">
        <v>0</v>
      </c>
      <c r="H106" s="11"/>
    </row>
    <row r="107" spans="1:8" x14ac:dyDescent="0.25">
      <c r="A107" s="15"/>
      <c r="B107" s="11" t="s">
        <v>209</v>
      </c>
      <c r="C107" s="11" t="s">
        <v>250</v>
      </c>
      <c r="D107" s="11"/>
      <c r="E107" s="26"/>
      <c r="F107" s="12">
        <v>206660.95</v>
      </c>
      <c r="G107" s="22">
        <f>+F107/$F$111</f>
        <v>2.0310945624523638E-2</v>
      </c>
      <c r="H107" s="11"/>
    </row>
    <row r="108" spans="1:8" x14ac:dyDescent="0.25">
      <c r="A108" s="15"/>
      <c r="B108" s="25"/>
      <c r="C108" s="11"/>
      <c r="D108" s="11"/>
      <c r="E108" s="26"/>
      <c r="F108" s="27"/>
      <c r="G108" s="22"/>
      <c r="H108" s="11"/>
    </row>
    <row r="109" spans="1:8" x14ac:dyDescent="0.25">
      <c r="A109" s="15"/>
      <c r="B109" s="25"/>
      <c r="C109" s="11" t="s">
        <v>251</v>
      </c>
      <c r="D109" s="11"/>
      <c r="E109" s="26"/>
      <c r="F109" s="28">
        <f>SUM(F102:F108)</f>
        <v>274657.92000000004</v>
      </c>
      <c r="G109" s="22">
        <f>+F109/$F$111</f>
        <v>2.6993788998186469E-2</v>
      </c>
      <c r="H109" s="11"/>
    </row>
    <row r="110" spans="1:8" x14ac:dyDescent="0.25">
      <c r="A110" s="15"/>
      <c r="B110" s="25"/>
      <c r="C110" s="11"/>
      <c r="D110" s="11"/>
      <c r="E110" s="26"/>
      <c r="F110" s="28"/>
      <c r="G110" s="29"/>
      <c r="H110" s="11"/>
    </row>
    <row r="111" spans="1:8" x14ac:dyDescent="0.25">
      <c r="A111" s="15"/>
      <c r="B111" s="30"/>
      <c r="C111" s="31" t="s">
        <v>252</v>
      </c>
      <c r="D111" s="32"/>
      <c r="E111" s="33"/>
      <c r="F111" s="33">
        <f>+F109+F99</f>
        <v>10174856.150000004</v>
      </c>
      <c r="G111" s="34">
        <v>1</v>
      </c>
      <c r="H111" s="11"/>
    </row>
    <row r="112" spans="1:8" x14ac:dyDescent="0.25">
      <c r="A112" s="15"/>
      <c r="F112" s="35">
        <v>0</v>
      </c>
    </row>
    <row r="113" spans="1:8" x14ac:dyDescent="0.25">
      <c r="A113" s="15"/>
      <c r="C113" s="19" t="s">
        <v>253</v>
      </c>
      <c r="D113" s="36">
        <v>25.48</v>
      </c>
      <c r="F113" s="4"/>
    </row>
    <row r="114" spans="1:8" x14ac:dyDescent="0.25">
      <c r="A114" s="15"/>
      <c r="C114" s="19" t="s">
        <v>254</v>
      </c>
      <c r="D114" s="36">
        <v>8.89</v>
      </c>
    </row>
    <row r="115" spans="1:8" x14ac:dyDescent="0.25">
      <c r="A115" s="15"/>
      <c r="C115" s="19" t="s">
        <v>255</v>
      </c>
      <c r="D115" s="36">
        <v>6.92</v>
      </c>
    </row>
    <row r="116" spans="1:8" x14ac:dyDescent="0.25">
      <c r="A116" s="15"/>
      <c r="C116" s="19" t="s">
        <v>256</v>
      </c>
      <c r="D116" s="37">
        <v>14.77</v>
      </c>
    </row>
    <row r="117" spans="1:8" x14ac:dyDescent="0.25">
      <c r="A117" s="15"/>
      <c r="C117" s="19" t="s">
        <v>257</v>
      </c>
      <c r="D117" s="37">
        <v>14.5402</v>
      </c>
    </row>
    <row r="118" spans="1:8" x14ac:dyDescent="0.25">
      <c r="A118" s="15"/>
      <c r="C118" s="19" t="s">
        <v>258</v>
      </c>
      <c r="D118" s="38"/>
    </row>
    <row r="119" spans="1:8" x14ac:dyDescent="0.25">
      <c r="A119" s="15"/>
      <c r="C119" s="19" t="s">
        <v>259</v>
      </c>
      <c r="D119" s="39">
        <v>0</v>
      </c>
    </row>
    <row r="120" spans="1:8" x14ac:dyDescent="0.25">
      <c r="A120" s="15"/>
      <c r="C120" s="19" t="s">
        <v>260</v>
      </c>
      <c r="D120" s="39">
        <v>0</v>
      </c>
      <c r="F120" s="35"/>
      <c r="G120" s="40"/>
    </row>
    <row r="121" spans="1:8" x14ac:dyDescent="0.25">
      <c r="A121" s="15"/>
      <c r="B121" s="41"/>
      <c r="C121" s="9"/>
    </row>
    <row r="122" spans="1:8" x14ac:dyDescent="0.25">
      <c r="A122" s="15"/>
      <c r="F122" s="4"/>
    </row>
    <row r="123" spans="1:8" x14ac:dyDescent="0.25">
      <c r="C123" s="24" t="s">
        <v>261</v>
      </c>
      <c r="D123" s="24"/>
      <c r="E123" s="24"/>
      <c r="F123" s="24"/>
      <c r="G123" s="24"/>
      <c r="H123" s="24"/>
    </row>
    <row r="124" spans="1:8" x14ac:dyDescent="0.25">
      <c r="C124" s="24" t="s">
        <v>262</v>
      </c>
      <c r="D124" s="24"/>
      <c r="E124" s="24"/>
      <c r="F124" s="24" t="s">
        <v>11</v>
      </c>
      <c r="G124" s="24" t="s">
        <v>12</v>
      </c>
      <c r="H124" s="24" t="s">
        <v>13</v>
      </c>
    </row>
    <row r="125" spans="1:8" x14ac:dyDescent="0.25">
      <c r="C125" s="19" t="s">
        <v>263</v>
      </c>
      <c r="D125" s="11"/>
      <c r="E125" s="26"/>
      <c r="F125" s="42">
        <f>SUMIF(Table13456768[[Industry ]],A96,Table13456768[Market Value])</f>
        <v>7359813.2299999995</v>
      </c>
      <c r="G125" s="43">
        <f>+F125/$F$111</f>
        <v>0.72333339376006767</v>
      </c>
      <c r="H125" s="11"/>
    </row>
    <row r="126" spans="1:8" x14ac:dyDescent="0.25">
      <c r="C126" s="11" t="s">
        <v>264</v>
      </c>
      <c r="D126" s="11"/>
      <c r="E126" s="26"/>
      <c r="F126" s="42">
        <f>SUMIF(Table13456768[[Industry ]],A97,Table13456768[Market Value])</f>
        <v>0</v>
      </c>
      <c r="G126" s="43">
        <f>+F126/$F$111</f>
        <v>0</v>
      </c>
      <c r="H126" s="11"/>
    </row>
    <row r="127" spans="1:8" x14ac:dyDescent="0.25">
      <c r="C127" s="11" t="s">
        <v>265</v>
      </c>
      <c r="D127" s="11"/>
      <c r="E127" s="26"/>
      <c r="F127" s="42">
        <f>SUMIF($E$139:$E$146,C127,H139:H146)</f>
        <v>0</v>
      </c>
      <c r="G127" s="43">
        <f>+F127/$F$111</f>
        <v>0</v>
      </c>
      <c r="H127" s="11"/>
    </row>
    <row r="128" spans="1:8" x14ac:dyDescent="0.25">
      <c r="C128" s="11" t="s">
        <v>266</v>
      </c>
      <c r="D128" s="11"/>
      <c r="E128" s="26"/>
      <c r="F128" s="42">
        <f t="shared" ref="F128:F136" si="2">SUMIF($E$139:$E$146,C128,H140:H147)</f>
        <v>0</v>
      </c>
      <c r="G128" s="43">
        <f t="shared" ref="G128:G136" si="3">+F128/$F$111</f>
        <v>0</v>
      </c>
      <c r="H128" s="11"/>
    </row>
    <row r="129" spans="3:8" x14ac:dyDescent="0.25">
      <c r="C129" s="11" t="s">
        <v>267</v>
      </c>
      <c r="D129" s="11"/>
      <c r="E129" s="26"/>
      <c r="F129" s="42">
        <f t="shared" si="2"/>
        <v>0</v>
      </c>
      <c r="G129" s="43">
        <f t="shared" si="3"/>
        <v>0</v>
      </c>
      <c r="H129" s="11"/>
    </row>
    <row r="130" spans="3:8" x14ac:dyDescent="0.25">
      <c r="C130" s="11" t="s">
        <v>268</v>
      </c>
      <c r="D130" s="11"/>
      <c r="E130" s="26"/>
      <c r="F130" s="42">
        <f t="shared" si="2"/>
        <v>0</v>
      </c>
      <c r="G130" s="43">
        <f t="shared" si="3"/>
        <v>0</v>
      </c>
      <c r="H130" s="11"/>
    </row>
    <row r="131" spans="3:8" x14ac:dyDescent="0.25">
      <c r="C131" s="11" t="s">
        <v>269</v>
      </c>
      <c r="D131" s="11"/>
      <c r="E131" s="26"/>
      <c r="F131" s="42">
        <f t="shared" si="2"/>
        <v>0</v>
      </c>
      <c r="G131" s="43">
        <f t="shared" si="3"/>
        <v>0</v>
      </c>
      <c r="H131" s="11"/>
    </row>
    <row r="132" spans="3:8" x14ac:dyDescent="0.25">
      <c r="C132" s="11" t="s">
        <v>270</v>
      </c>
      <c r="D132" s="11"/>
      <c r="E132" s="26"/>
      <c r="F132" s="42">
        <f t="shared" si="2"/>
        <v>0</v>
      </c>
      <c r="G132" s="43">
        <f t="shared" si="3"/>
        <v>0</v>
      </c>
      <c r="H132" s="11"/>
    </row>
    <row r="133" spans="3:8" x14ac:dyDescent="0.25">
      <c r="C133" s="11" t="s">
        <v>271</v>
      </c>
      <c r="D133" s="11"/>
      <c r="E133" s="26"/>
      <c r="F133" s="42">
        <f t="shared" si="2"/>
        <v>0</v>
      </c>
      <c r="G133" s="43">
        <f t="shared" si="3"/>
        <v>0</v>
      </c>
      <c r="H133" s="11"/>
    </row>
    <row r="134" spans="3:8" x14ac:dyDescent="0.25">
      <c r="C134" s="11" t="s">
        <v>272</v>
      </c>
      <c r="D134" s="11"/>
      <c r="E134" s="26"/>
      <c r="F134" s="42">
        <f>SUMIF($E$139:$E$146,C134,H146:H153)</f>
        <v>0</v>
      </c>
      <c r="G134" s="43">
        <f t="shared" si="3"/>
        <v>0</v>
      </c>
      <c r="H134" s="11"/>
    </row>
    <row r="135" spans="3:8" x14ac:dyDescent="0.25">
      <c r="C135" s="11" t="s">
        <v>273</v>
      </c>
      <c r="D135" s="11"/>
      <c r="E135" s="26"/>
      <c r="F135" s="42">
        <f t="shared" si="2"/>
        <v>0</v>
      </c>
      <c r="G135" s="43">
        <f t="shared" si="3"/>
        <v>0</v>
      </c>
      <c r="H135" s="11"/>
    </row>
    <row r="136" spans="3:8" x14ac:dyDescent="0.25">
      <c r="C136" s="11" t="s">
        <v>274</v>
      </c>
      <c r="D136" s="11"/>
      <c r="E136" s="26"/>
      <c r="F136" s="42">
        <f t="shared" si="2"/>
        <v>0</v>
      </c>
      <c r="G136" s="43">
        <f t="shared" si="3"/>
        <v>0</v>
      </c>
      <c r="H136" s="11"/>
    </row>
    <row r="139" spans="3:8" x14ac:dyDescent="0.25">
      <c r="D139" s="15"/>
      <c r="E139" s="15" t="s">
        <v>265</v>
      </c>
      <c r="F139" s="15" t="s">
        <v>275</v>
      </c>
      <c r="G139" s="15">
        <f t="shared" ref="G139:G146" si="4">SUMIF($H$7:$H$57,F139,$E$7:$E$57)</f>
        <v>0</v>
      </c>
      <c r="H139" s="15">
        <f t="shared" ref="H139:H146" si="5">SUMIF($H$7:$H$57,F139,$F$7:$F$57)</f>
        <v>0</v>
      </c>
    </row>
    <row r="140" spans="3:8" x14ac:dyDescent="0.25">
      <c r="D140" s="15"/>
      <c r="E140" s="15" t="s">
        <v>265</v>
      </c>
      <c r="F140" s="15" t="s">
        <v>276</v>
      </c>
      <c r="G140" s="15">
        <f t="shared" si="4"/>
        <v>0</v>
      </c>
      <c r="H140" s="15">
        <f t="shared" si="5"/>
        <v>0</v>
      </c>
    </row>
    <row r="141" spans="3:8" x14ac:dyDescent="0.25">
      <c r="D141" s="15"/>
      <c r="E141" s="15" t="s">
        <v>265</v>
      </c>
      <c r="F141" s="15" t="s">
        <v>277</v>
      </c>
      <c r="G141" s="15">
        <f t="shared" si="4"/>
        <v>0</v>
      </c>
      <c r="H141" s="15">
        <f t="shared" si="5"/>
        <v>0</v>
      </c>
    </row>
    <row r="142" spans="3:8" x14ac:dyDescent="0.25">
      <c r="D142" s="15"/>
      <c r="E142" s="15" t="s">
        <v>267</v>
      </c>
      <c r="F142" s="15" t="s">
        <v>278</v>
      </c>
      <c r="G142" s="15">
        <f t="shared" si="4"/>
        <v>0</v>
      </c>
      <c r="H142" s="15">
        <f t="shared" si="5"/>
        <v>0</v>
      </c>
    </row>
    <row r="143" spans="3:8" x14ac:dyDescent="0.25">
      <c r="D143" s="15"/>
      <c r="E143" s="15" t="s">
        <v>268</v>
      </c>
      <c r="F143" s="15" t="s">
        <v>279</v>
      </c>
      <c r="G143" s="15">
        <f t="shared" si="4"/>
        <v>0</v>
      </c>
      <c r="H143" s="15">
        <f t="shared" si="5"/>
        <v>0</v>
      </c>
    </row>
    <row r="144" spans="3:8" x14ac:dyDescent="0.25">
      <c r="D144" s="15"/>
      <c r="E144" s="15" t="s">
        <v>265</v>
      </c>
      <c r="F144" s="15" t="s">
        <v>280</v>
      </c>
      <c r="G144" s="15">
        <f t="shared" si="4"/>
        <v>0</v>
      </c>
      <c r="H144" s="15">
        <f t="shared" si="5"/>
        <v>0</v>
      </c>
    </row>
    <row r="145" spans="4:8" x14ac:dyDescent="0.25">
      <c r="D145" s="15"/>
      <c r="E145" s="15" t="s">
        <v>268</v>
      </c>
      <c r="F145" s="15" t="s">
        <v>281</v>
      </c>
      <c r="G145" s="15">
        <f t="shared" si="4"/>
        <v>0</v>
      </c>
      <c r="H145" s="15">
        <f t="shared" si="5"/>
        <v>0</v>
      </c>
    </row>
    <row r="146" spans="4:8" x14ac:dyDescent="0.25">
      <c r="D146" s="15"/>
      <c r="E146" s="15" t="s">
        <v>265</v>
      </c>
      <c r="F146" s="15" t="s">
        <v>282</v>
      </c>
      <c r="G146" s="15">
        <f t="shared" si="4"/>
        <v>0</v>
      </c>
      <c r="H146" s="15">
        <f t="shared" si="5"/>
        <v>0</v>
      </c>
    </row>
    <row r="147" spans="4:8" x14ac:dyDescent="0.25">
      <c r="D147" s="15"/>
      <c r="E147" s="44"/>
      <c r="F147" s="15"/>
      <c r="G147" s="15" t="s">
        <v>283</v>
      </c>
      <c r="H147" s="15" t="s">
        <v>283</v>
      </c>
    </row>
    <row r="148" spans="4:8" x14ac:dyDescent="0.25">
      <c r="D148" s="15"/>
      <c r="E148" s="44"/>
      <c r="F148" s="15"/>
      <c r="G148" s="15"/>
      <c r="H148" s="1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2025-10-05T10:58:35Z</dcterms:created>
  <dcterms:modified xsi:type="dcterms:W3CDTF">2025-10-05T10:58:40Z</dcterms:modified>
</cp:coreProperties>
</file>